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lhada_ADM\HOSPITAIS DE CAMPANHA\HMPLS\Site\Conteúdo Acesso a Informação\1. Atividades e Resultados - Planilha de Produção\2023\1 - Janeiro\"/>
    </mc:Choice>
  </mc:AlternateContent>
  <xr:revisionPtr revIDLastSave="0" documentId="13_ncr:1_{7BA25761-FA4B-4921-A543-D919086DF4E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latorio Estatístico Mensal" sheetId="1" r:id="rId1"/>
  </sheets>
  <externalReferences>
    <externalReference r:id="rId2"/>
  </externalReferences>
  <definedNames>
    <definedName name="_xlnm.Print_Area" localSheetId="0">'Relatorio Estatístico Mensal'!$A$1:$P$63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9" i="1" l="1"/>
  <c r="E31" i="1"/>
  <c r="E30" i="1"/>
  <c r="E27" i="1"/>
  <c r="E24" i="1"/>
  <c r="E21" i="1"/>
  <c r="E18" i="1"/>
  <c r="E15" i="1"/>
  <c r="E12" i="1"/>
  <c r="P50" i="1"/>
  <c r="P51" i="1" s="1"/>
  <c r="P49" i="1"/>
  <c r="P48" i="1"/>
  <c r="P47" i="1"/>
  <c r="P46" i="1"/>
  <c r="P52" i="1" s="1"/>
  <c r="P38" i="1"/>
  <c r="P29" i="1"/>
  <c r="P28" i="1"/>
  <c r="P26" i="1"/>
  <c r="P25" i="1"/>
  <c r="P23" i="1"/>
  <c r="P22" i="1"/>
  <c r="P20" i="1"/>
  <c r="P19" i="1"/>
  <c r="P17" i="1"/>
  <c r="P16" i="1"/>
  <c r="P14" i="1"/>
  <c r="P13" i="1"/>
  <c r="P11" i="1"/>
  <c r="P10" i="1"/>
  <c r="P8" i="1"/>
  <c r="P7" i="1"/>
  <c r="D50" i="1"/>
  <c r="D49" i="1"/>
  <c r="D48" i="1"/>
  <c r="D47" i="1"/>
  <c r="D46" i="1"/>
  <c r="D36" i="1"/>
  <c r="D35" i="1"/>
  <c r="D34" i="1"/>
  <c r="D33" i="1"/>
  <c r="D30" i="1"/>
  <c r="D27" i="1"/>
  <c r="D24" i="1"/>
  <c r="D21" i="1"/>
  <c r="D18" i="1"/>
  <c r="D15" i="1"/>
  <c r="D12" i="1"/>
  <c r="P9" i="1"/>
  <c r="D31" i="1" l="1"/>
  <c r="P33" i="1"/>
  <c r="D52" i="1"/>
  <c r="D51" i="1"/>
  <c r="P24" i="1"/>
  <c r="P36" i="1"/>
  <c r="P12" i="1"/>
  <c r="P15" i="1"/>
  <c r="P27" i="1"/>
  <c r="P35" i="1"/>
  <c r="P18" i="1"/>
  <c r="P30" i="1"/>
  <c r="P34" i="1"/>
  <c r="P37" i="1"/>
  <c r="P21" i="1"/>
  <c r="D39" i="1"/>
  <c r="P31" i="1" l="1"/>
  <c r="P39" i="1"/>
</calcChain>
</file>

<file path=xl/sharedStrings.xml><?xml version="1.0" encoding="utf-8"?>
<sst xmlns="http://schemas.openxmlformats.org/spreadsheetml/2006/main" count="85" uniqueCount="44">
  <si>
    <t>HOSPITAL PROFESSORA LYDIA STOROPOLI</t>
  </si>
  <si>
    <t>RELATÓRIO ESTÁTISTICO MENSAL</t>
  </si>
  <si>
    <t>Total</t>
  </si>
  <si>
    <t>Leitos planejados</t>
  </si>
  <si>
    <t xml:space="preserve">Enfermaria </t>
  </si>
  <si>
    <t>UTI</t>
  </si>
  <si>
    <t>Leitos Instalados</t>
  </si>
  <si>
    <t>Entradas / Internados</t>
  </si>
  <si>
    <t>Entradas/                           Transferência interna</t>
  </si>
  <si>
    <t>Saídas/                            Transferência externa</t>
  </si>
  <si>
    <t>Altas</t>
  </si>
  <si>
    <t>óbito &lt; 24 h</t>
  </si>
  <si>
    <t>óbito &gt; 24 h</t>
  </si>
  <si>
    <t xml:space="preserve">Total Saídas </t>
  </si>
  <si>
    <t>Nº de leitos</t>
  </si>
  <si>
    <t>Leitos disponíveis</t>
  </si>
  <si>
    <t>Internados</t>
  </si>
  <si>
    <t>Transf. Entrada</t>
  </si>
  <si>
    <t>Paciente Dia</t>
  </si>
  <si>
    <t xml:space="preserve">Taxa Ocupação </t>
  </si>
  <si>
    <t xml:space="preserve">Média Permanência </t>
  </si>
  <si>
    <t>Transf. Externas</t>
  </si>
  <si>
    <t>Transf. Interna</t>
  </si>
  <si>
    <t>Óbitos &lt; 24</t>
  </si>
  <si>
    <t>Óbitos &gt; 24</t>
  </si>
  <si>
    <t>Total de Óbitos</t>
  </si>
  <si>
    <t>Total de Saídas</t>
  </si>
  <si>
    <t>Taxa Mortalidade</t>
  </si>
  <si>
    <t>Índice Renovação</t>
  </si>
  <si>
    <t>Interv.Substituição</t>
  </si>
  <si>
    <t>Fonte : Relatório de Atividades/Prestação de contas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</si>
  <si>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</si>
  <si>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</si>
  <si>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</si>
  <si>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</si>
  <si>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</si>
  <si>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</si>
  <si>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</si>
  <si>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</si>
  <si>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</si>
  <si>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</si>
  <si>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</si>
  <si>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</si>
  <si>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Relatório Estatístico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</si>
</sst>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i/>
      <u/>
      <sz val="10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5E0B4"/>
        <bgColor rgb="FFD0CECE"/>
      </patternFill>
    </fill>
    <fill>
      <patternFill patternType="solid">
        <fgColor rgb="FFE2F0D9"/>
        <bgColor rgb="FFFFFFCC"/>
      </patternFill>
    </fill>
    <fill>
      <patternFill patternType="solid">
        <fgColor rgb="FFD0CECE"/>
        <bgColor rgb="FFC0C0C0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ashDotDot">
        <color rgb="FF00800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medium">
        <color auto="1"/>
      </right>
      <top/>
      <bottom style="thin">
        <color rgb="FFC0C0C0"/>
      </bottom>
      <diagonal/>
    </border>
    <border>
      <left style="dashDotDot">
        <color rgb="FF008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auto="1"/>
      </right>
      <top style="thin">
        <color rgb="FFC0C0C0"/>
      </top>
      <bottom style="thin">
        <color rgb="FFC0C0C0"/>
      </bottom>
      <diagonal/>
    </border>
    <border>
      <left style="dashDotDot">
        <color rgb="FF00800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medium">
        <color auto="1"/>
      </right>
      <top style="thin">
        <color rgb="FFC0C0C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C0C0C0"/>
      </right>
      <top/>
      <bottom style="thin">
        <color rgb="FFC0C0C0"/>
      </bottom>
      <diagonal/>
    </border>
    <border>
      <left style="medium">
        <color auto="1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C0C0C0"/>
      </right>
      <top style="thin">
        <color rgb="FFC0C0C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0" borderId="0" xfId="0" applyFont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4" fillId="4" borderId="10" xfId="0" applyNumberFormat="1" applyFont="1" applyFill="1" applyBorder="1" applyAlignment="1">
      <alignment horizontal="center"/>
    </xf>
    <xf numFmtId="3" fontId="4" fillId="4" borderId="12" xfId="0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0" borderId="23" xfId="0" applyFont="1" applyBorder="1" applyAlignment="1">
      <alignment horizontal="center"/>
    </xf>
    <xf numFmtId="0" fontId="6" fillId="0" borderId="22" xfId="0" applyFont="1" applyBorder="1"/>
    <xf numFmtId="0" fontId="6" fillId="0" borderId="24" xfId="0" applyFont="1" applyBorder="1"/>
    <xf numFmtId="0" fontId="6" fillId="0" borderId="25" xfId="0" applyFont="1" applyBorder="1"/>
    <xf numFmtId="3" fontId="6" fillId="0" borderId="26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0" fontId="8" fillId="0" borderId="0" xfId="0" applyFont="1"/>
    <xf numFmtId="0" fontId="6" fillId="0" borderId="29" xfId="0" applyFont="1" applyBorder="1"/>
    <xf numFmtId="0" fontId="6" fillId="0" borderId="30" xfId="0" applyFont="1" applyBorder="1"/>
    <xf numFmtId="3" fontId="6" fillId="0" borderId="31" xfId="0" applyNumberFormat="1" applyFont="1" applyBorder="1" applyAlignment="1">
      <alignment horizontal="center"/>
    </xf>
    <xf numFmtId="3" fontId="6" fillId="0" borderId="32" xfId="0" applyNumberFormat="1" applyFont="1" applyBorder="1" applyAlignment="1">
      <alignment horizontal="center"/>
    </xf>
    <xf numFmtId="3" fontId="2" fillId="0" borderId="33" xfId="0" applyNumberFormat="1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/>
    <xf numFmtId="3" fontId="8" fillId="0" borderId="0" xfId="0" applyNumberFormat="1" applyFont="1"/>
    <xf numFmtId="0" fontId="6" fillId="0" borderId="34" xfId="0" applyFont="1" applyBorder="1"/>
    <xf numFmtId="0" fontId="6" fillId="0" borderId="35" xfId="0" applyFont="1" applyBorder="1"/>
    <xf numFmtId="3" fontId="6" fillId="0" borderId="36" xfId="0" applyNumberFormat="1" applyFont="1" applyBorder="1" applyAlignment="1">
      <alignment horizontal="center"/>
    </xf>
    <xf numFmtId="3" fontId="6" fillId="0" borderId="37" xfId="0" applyNumberFormat="1" applyFont="1" applyBorder="1" applyAlignment="1">
      <alignment horizontal="center"/>
    </xf>
    <xf numFmtId="3" fontId="2" fillId="0" borderId="38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3" fontId="6" fillId="0" borderId="41" xfId="0" applyNumberFormat="1" applyFont="1" applyBorder="1" applyAlignment="1">
      <alignment horizontal="center"/>
    </xf>
    <xf numFmtId="3" fontId="6" fillId="0" borderId="42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3" fontId="2" fillId="4" borderId="16" xfId="0" applyNumberFormat="1" applyFont="1" applyFill="1" applyBorder="1" applyAlignment="1">
      <alignment horizontal="center"/>
    </xf>
    <xf numFmtId="3" fontId="2" fillId="4" borderId="17" xfId="0" applyNumberFormat="1" applyFont="1" applyFill="1" applyBorder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165" fontId="6" fillId="2" borderId="12" xfId="0" applyNumberFormat="1" applyFont="1" applyFill="1" applyBorder="1" applyAlignment="1">
      <alignment horizontal="center"/>
    </xf>
    <xf numFmtId="165" fontId="2" fillId="4" borderId="10" xfId="0" applyNumberFormat="1" applyFont="1" applyFill="1" applyBorder="1" applyAlignment="1">
      <alignment horizontal="center"/>
    </xf>
    <xf numFmtId="165" fontId="2" fillId="4" borderId="12" xfId="0" applyNumberFormat="1" applyFont="1" applyFill="1" applyBorder="1" applyAlignment="1">
      <alignment horizontal="center"/>
    </xf>
    <xf numFmtId="0" fontId="6" fillId="0" borderId="43" xfId="0" applyFont="1" applyBorder="1"/>
    <xf numFmtId="0" fontId="6" fillId="0" borderId="12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46" xfId="0" applyFont="1" applyBorder="1"/>
    <xf numFmtId="0" fontId="2" fillId="2" borderId="17" xfId="0" applyFont="1" applyFill="1" applyBorder="1"/>
    <xf numFmtId="0" fontId="2" fillId="2" borderId="47" xfId="0" applyFont="1" applyFill="1" applyBorder="1"/>
    <xf numFmtId="3" fontId="2" fillId="2" borderId="36" xfId="0" applyNumberFormat="1" applyFont="1" applyFill="1" applyBorder="1" applyAlignment="1">
      <alignment horizontal="center"/>
    </xf>
    <xf numFmtId="3" fontId="2" fillId="2" borderId="37" xfId="0" applyNumberFormat="1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2" fillId="4" borderId="4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209520</xdr:colOff>
      <xdr:row>6</xdr:row>
      <xdr:rowOff>114480</xdr:rowOff>
    </xdr:from>
    <xdr:to>
      <xdr:col>0</xdr:col>
      <xdr:colOff>475920</xdr:colOff>
      <xdr:row>11</xdr:row>
      <xdr:rowOff>142560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9520" y="1324080"/>
          <a:ext cx="266400" cy="155196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LEITOS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219240</xdr:colOff>
      <xdr:row>12</xdr:row>
      <xdr:rowOff>9360</xdr:rowOff>
    </xdr:from>
    <xdr:to>
      <xdr:col>0</xdr:col>
      <xdr:colOff>485640</xdr:colOff>
      <xdr:row>17</xdr:row>
      <xdr:rowOff>228240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9240" y="3047760"/>
          <a:ext cx="266400" cy="169524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ENTRADAS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209520</xdr:colOff>
      <xdr:row>21</xdr:row>
      <xdr:rowOff>209520</xdr:rowOff>
    </xdr:from>
    <xdr:to>
      <xdr:col>0</xdr:col>
      <xdr:colOff>475920</xdr:colOff>
      <xdr:row>28</xdr:row>
      <xdr:rowOff>209160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9520" y="5905440"/>
          <a:ext cx="266400" cy="206640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SAÍDAS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152280</xdr:colOff>
      <xdr:row>0</xdr:row>
      <xdr:rowOff>129960</xdr:rowOff>
    </xdr:from>
    <xdr:to>
      <xdr:col>1</xdr:col>
      <xdr:colOff>780480</xdr:colOff>
      <xdr:row>3</xdr:row>
      <xdr:rowOff>157320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4280" y="129960"/>
          <a:ext cx="62820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401297\Desktop\site\3-%20Pr&#233;via%20Hosp.%20Prof&#176;%20Lydia%20Stor&#243;poli-%20Outubro%20(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RAL "/>
      <sheetName val="ENFERMARIA"/>
      <sheetName val="FISIOTERAPIA (ENFERMARIA)"/>
      <sheetName val="UTI"/>
      <sheetName val="FISIOTERAPIA (UTI) "/>
      <sheetName val="PERFIL GERAL"/>
    </sheetNames>
    <sheetDataSet>
      <sheetData sheetId="0" refreshError="1">
        <row r="13">
          <cell r="B13">
            <v>860</v>
          </cell>
        </row>
        <row r="14">
          <cell r="B14">
            <v>858</v>
          </cell>
        </row>
        <row r="15">
          <cell r="B15">
            <v>59</v>
          </cell>
        </row>
        <row r="20">
          <cell r="B20">
            <v>19</v>
          </cell>
        </row>
        <row r="21">
          <cell r="B21">
            <v>2</v>
          </cell>
        </row>
        <row r="23">
          <cell r="B23">
            <v>0</v>
          </cell>
        </row>
        <row r="24">
          <cell r="B24">
            <v>1</v>
          </cell>
        </row>
      </sheetData>
      <sheetData sheetId="1" refreshError="1"/>
      <sheetData sheetId="2" refreshError="1"/>
      <sheetData sheetId="3" refreshError="1">
        <row r="13">
          <cell r="B13">
            <v>280</v>
          </cell>
        </row>
        <row r="14">
          <cell r="B14">
            <v>278</v>
          </cell>
        </row>
        <row r="15">
          <cell r="B15">
            <v>11</v>
          </cell>
        </row>
        <row r="16">
          <cell r="B16">
            <v>16</v>
          </cell>
        </row>
        <row r="20">
          <cell r="B20">
            <v>0</v>
          </cell>
        </row>
        <row r="21">
          <cell r="B21">
            <v>2</v>
          </cell>
        </row>
        <row r="22">
          <cell r="B22">
            <v>8</v>
          </cell>
        </row>
        <row r="23">
          <cell r="B23">
            <v>0</v>
          </cell>
        </row>
        <row r="24">
          <cell r="B24">
            <v>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view="pageBreakPreview" zoomScaleNormal="100" workbookViewId="0">
      <selection activeCell="W54" sqref="W54"/>
    </sheetView>
  </sheetViews>
  <sheetFormatPr defaultColWidth="8.7109375" defaultRowHeight="15" x14ac:dyDescent="0.25"/>
  <cols>
    <col min="2" max="2" width="24.28515625" customWidth="1"/>
    <col min="3" max="15" width="11.42578125" customWidth="1"/>
    <col min="16" max="16" width="12.28515625" style="1" customWidth="1"/>
  </cols>
  <sheetData>
    <row r="1" spans="1:17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"/>
    </row>
    <row r="2" spans="1:17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7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3"/>
    </row>
    <row r="4" spans="1:17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3"/>
    </row>
    <row r="5" spans="1:17" x14ac:dyDescent="0.25">
      <c r="B5" s="94"/>
      <c r="C5" s="94"/>
      <c r="D5" s="9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/>
    </row>
    <row r="6" spans="1:17" ht="19.5" customHeight="1" x14ac:dyDescent="0.25">
      <c r="A6" s="95" t="s">
        <v>43</v>
      </c>
      <c r="B6" s="95"/>
      <c r="C6" s="95"/>
      <c r="D6" s="5" t="s">
        <v>31</v>
      </c>
      <c r="E6" s="6" t="s">
        <v>32</v>
      </c>
      <c r="F6" s="5" t="s">
        <v>33</v>
      </c>
      <c r="G6" s="6" t="s">
        <v>34</v>
      </c>
      <c r="H6" s="5" t="s">
        <v>35</v>
      </c>
      <c r="I6" s="6" t="s">
        <v>36</v>
      </c>
      <c r="J6" s="5" t="s">
        <v>37</v>
      </c>
      <c r="K6" s="6" t="s">
        <v>38</v>
      </c>
      <c r="L6" s="5" t="s">
        <v>39</v>
      </c>
      <c r="M6" s="6" t="s">
        <v>40</v>
      </c>
      <c r="N6" s="5" t="s">
        <v>41</v>
      </c>
      <c r="O6" s="6" t="s">
        <v>42</v>
      </c>
      <c r="P6" s="7" t="s">
        <v>2</v>
      </c>
      <c r="Q6" s="8"/>
    </row>
    <row r="7" spans="1:17" ht="24" customHeight="1" x14ac:dyDescent="0.25">
      <c r="A7" s="96"/>
      <c r="B7" s="97" t="s">
        <v>3</v>
      </c>
      <c r="C7" s="9" t="s">
        <v>4</v>
      </c>
      <c r="D7" s="10">
        <v>180</v>
      </c>
      <c r="E7" s="10">
        <v>180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1">
        <f t="shared" ref="P7:P31" si="0">SUM(D7:O7)</f>
        <v>360</v>
      </c>
      <c r="Q7" s="8"/>
    </row>
    <row r="8" spans="1:17" ht="24" customHeight="1" x14ac:dyDescent="0.25">
      <c r="A8" s="96"/>
      <c r="B8" s="97"/>
      <c r="C8" s="12" t="s">
        <v>5</v>
      </c>
      <c r="D8" s="13">
        <v>30</v>
      </c>
      <c r="E8" s="13">
        <v>30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1">
        <f t="shared" si="0"/>
        <v>60</v>
      </c>
      <c r="Q8" s="8"/>
    </row>
    <row r="9" spans="1:17" ht="24" customHeight="1" x14ac:dyDescent="0.25">
      <c r="A9" s="96"/>
      <c r="B9" s="97"/>
      <c r="C9" s="14" t="s">
        <v>2</v>
      </c>
      <c r="D9" s="15">
        <v>210</v>
      </c>
      <c r="E9" s="15">
        <v>210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6">
        <f t="shared" si="0"/>
        <v>420</v>
      </c>
      <c r="Q9" s="8"/>
    </row>
    <row r="10" spans="1:17" ht="24" customHeight="1" x14ac:dyDescent="0.25">
      <c r="A10" s="96"/>
      <c r="B10" s="98" t="s">
        <v>6</v>
      </c>
      <c r="C10" s="12" t="s">
        <v>4</v>
      </c>
      <c r="D10" s="13">
        <v>180</v>
      </c>
      <c r="E10" s="13">
        <v>180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7">
        <f t="shared" si="0"/>
        <v>360</v>
      </c>
      <c r="Q10" s="8"/>
    </row>
    <row r="11" spans="1:17" ht="24" customHeight="1" x14ac:dyDescent="0.25">
      <c r="A11" s="96"/>
      <c r="B11" s="98"/>
      <c r="C11" s="12" t="s">
        <v>5</v>
      </c>
      <c r="D11" s="13">
        <v>30</v>
      </c>
      <c r="E11" s="13">
        <v>30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7">
        <f t="shared" si="0"/>
        <v>60</v>
      </c>
      <c r="Q11" s="8"/>
    </row>
    <row r="12" spans="1:17" ht="24" customHeight="1" x14ac:dyDescent="0.25">
      <c r="A12" s="96"/>
      <c r="B12" s="98"/>
      <c r="C12" s="14" t="s">
        <v>2</v>
      </c>
      <c r="D12" s="15">
        <f t="shared" ref="D12:E12" si="1">SUM(D10:D11)</f>
        <v>210</v>
      </c>
      <c r="E12" s="15">
        <f t="shared" si="1"/>
        <v>210</v>
      </c>
      <c r="F12" s="15"/>
      <c r="G12" s="15"/>
      <c r="H12" s="15"/>
      <c r="I12" s="15"/>
      <c r="J12" s="15"/>
      <c r="K12" s="15"/>
      <c r="L12" s="15"/>
      <c r="M12" s="15"/>
      <c r="N12" s="15"/>
      <c r="O12" s="18"/>
      <c r="P12" s="19">
        <f t="shared" si="0"/>
        <v>420</v>
      </c>
      <c r="Q12" s="8"/>
    </row>
    <row r="13" spans="1:17" ht="23.25" customHeight="1" x14ac:dyDescent="0.25">
      <c r="A13" s="99"/>
      <c r="B13" s="100" t="s">
        <v>7</v>
      </c>
      <c r="C13" s="12" t="s">
        <v>4</v>
      </c>
      <c r="D13" s="13">
        <v>36</v>
      </c>
      <c r="E13" s="13">
        <v>142</v>
      </c>
      <c r="F13" s="13"/>
      <c r="G13" s="13"/>
      <c r="H13" s="13"/>
      <c r="I13" s="13"/>
      <c r="J13" s="13"/>
      <c r="K13" s="13"/>
      <c r="L13" s="13"/>
      <c r="M13" s="13"/>
      <c r="N13" s="13"/>
      <c r="O13" s="20"/>
      <c r="P13" s="17">
        <f t="shared" si="0"/>
        <v>178</v>
      </c>
      <c r="Q13" s="8"/>
    </row>
    <row r="14" spans="1:17" ht="23.25" customHeight="1" x14ac:dyDescent="0.25">
      <c r="A14" s="99"/>
      <c r="B14" s="100"/>
      <c r="C14" s="12" t="s">
        <v>5</v>
      </c>
      <c r="D14" s="13">
        <v>81</v>
      </c>
      <c r="E14" s="13">
        <v>68</v>
      </c>
      <c r="F14" s="13"/>
      <c r="G14" s="13"/>
      <c r="H14" s="13"/>
      <c r="I14" s="13"/>
      <c r="J14" s="13"/>
      <c r="K14" s="13"/>
      <c r="L14" s="13"/>
      <c r="M14" s="13"/>
      <c r="N14" s="13"/>
      <c r="O14" s="20"/>
      <c r="P14" s="17">
        <f t="shared" si="0"/>
        <v>149</v>
      </c>
      <c r="Q14" s="8"/>
    </row>
    <row r="15" spans="1:17" ht="23.25" customHeight="1" x14ac:dyDescent="0.25">
      <c r="A15" s="99"/>
      <c r="B15" s="100"/>
      <c r="C15" s="14" t="s">
        <v>2</v>
      </c>
      <c r="D15" s="15">
        <f t="shared" ref="D15" si="2">SUM(D13:D14)</f>
        <v>117</v>
      </c>
      <c r="E15" s="15">
        <f>SUM(E13:E14)</f>
        <v>210</v>
      </c>
      <c r="F15" s="15"/>
      <c r="G15" s="15"/>
      <c r="H15" s="15"/>
      <c r="I15" s="15"/>
      <c r="J15" s="15"/>
      <c r="K15" s="15"/>
      <c r="L15" s="15"/>
      <c r="M15" s="15"/>
      <c r="N15" s="15"/>
      <c r="O15" s="18"/>
      <c r="P15" s="19">
        <f t="shared" si="0"/>
        <v>327</v>
      </c>
      <c r="Q15" s="8"/>
    </row>
    <row r="16" spans="1:17" ht="23.25" customHeight="1" x14ac:dyDescent="0.25">
      <c r="A16" s="99"/>
      <c r="B16" s="101" t="s">
        <v>8</v>
      </c>
      <c r="C16" s="13" t="s">
        <v>4</v>
      </c>
      <c r="D16" s="21">
        <v>90</v>
      </c>
      <c r="E16" s="21">
        <v>85</v>
      </c>
      <c r="F16" s="21"/>
      <c r="G16" s="21"/>
      <c r="H16" s="21"/>
      <c r="I16" s="21"/>
      <c r="J16" s="21"/>
      <c r="K16" s="21"/>
      <c r="L16" s="21"/>
      <c r="M16" s="21"/>
      <c r="N16" s="21"/>
      <c r="O16" s="22"/>
      <c r="P16" s="17">
        <f t="shared" si="0"/>
        <v>175</v>
      </c>
      <c r="Q16" s="8"/>
    </row>
    <row r="17" spans="1:17" ht="23.25" customHeight="1" x14ac:dyDescent="0.25">
      <c r="A17" s="99"/>
      <c r="B17" s="101"/>
      <c r="C17" s="13" t="s">
        <v>5</v>
      </c>
      <c r="D17" s="13">
        <v>28</v>
      </c>
      <c r="E17" s="13">
        <v>37</v>
      </c>
      <c r="F17" s="13"/>
      <c r="G17" s="13"/>
      <c r="H17" s="13"/>
      <c r="I17" s="13"/>
      <c r="J17" s="13"/>
      <c r="K17" s="13"/>
      <c r="L17" s="13"/>
      <c r="M17" s="13"/>
      <c r="N17" s="13"/>
      <c r="O17" s="20"/>
      <c r="P17" s="17">
        <f t="shared" si="0"/>
        <v>65</v>
      </c>
      <c r="Q17" s="8"/>
    </row>
    <row r="18" spans="1:17" ht="23.25" customHeight="1" x14ac:dyDescent="0.25">
      <c r="A18" s="99"/>
      <c r="B18" s="101"/>
      <c r="C18" s="15" t="s">
        <v>2</v>
      </c>
      <c r="D18" s="23">
        <f t="shared" ref="D18" si="3">SUM(D16:D17)</f>
        <v>118</v>
      </c>
      <c r="E18" s="23">
        <f>SUM(E16:E17)</f>
        <v>122</v>
      </c>
      <c r="F18" s="23"/>
      <c r="G18" s="23"/>
      <c r="H18" s="23"/>
      <c r="I18" s="23"/>
      <c r="J18" s="23"/>
      <c r="K18" s="23"/>
      <c r="L18" s="23"/>
      <c r="M18" s="23"/>
      <c r="N18" s="23"/>
      <c r="O18" s="24"/>
      <c r="P18" s="19">
        <f t="shared" si="0"/>
        <v>240</v>
      </c>
      <c r="Q18" s="8"/>
    </row>
    <row r="19" spans="1:17" ht="23.25" customHeight="1" x14ac:dyDescent="0.25">
      <c r="A19" s="99"/>
      <c r="B19" s="100" t="s">
        <v>9</v>
      </c>
      <c r="C19" s="12" t="s">
        <v>4</v>
      </c>
      <c r="D19" s="13">
        <v>1</v>
      </c>
      <c r="E19" s="13">
        <v>5</v>
      </c>
      <c r="F19" s="13"/>
      <c r="G19" s="13"/>
      <c r="H19" s="13"/>
      <c r="I19" s="13"/>
      <c r="J19" s="13"/>
      <c r="K19" s="13"/>
      <c r="L19" s="13"/>
      <c r="M19" s="13"/>
      <c r="N19" s="13"/>
      <c r="O19" s="20"/>
      <c r="P19" s="17">
        <f t="shared" si="0"/>
        <v>6</v>
      </c>
      <c r="Q19" s="8"/>
    </row>
    <row r="20" spans="1:17" ht="23.25" customHeight="1" x14ac:dyDescent="0.25">
      <c r="A20" s="99"/>
      <c r="B20" s="100"/>
      <c r="C20" s="12" t="s">
        <v>5</v>
      </c>
      <c r="D20" s="13">
        <v>1</v>
      </c>
      <c r="E20" s="13">
        <v>3</v>
      </c>
      <c r="F20" s="13"/>
      <c r="G20" s="13"/>
      <c r="H20" s="13"/>
      <c r="I20" s="13"/>
      <c r="J20" s="13"/>
      <c r="K20" s="13"/>
      <c r="L20" s="13"/>
      <c r="M20" s="13"/>
      <c r="N20" s="13"/>
      <c r="O20" s="20"/>
      <c r="P20" s="17">
        <f t="shared" si="0"/>
        <v>4</v>
      </c>
      <c r="Q20" s="8"/>
    </row>
    <row r="21" spans="1:17" ht="23.25" customHeight="1" x14ac:dyDescent="0.25">
      <c r="A21" s="99"/>
      <c r="B21" s="100"/>
      <c r="C21" s="14" t="s">
        <v>2</v>
      </c>
      <c r="D21" s="15">
        <f t="shared" ref="D21" si="4">SUM(D19:D20)</f>
        <v>2</v>
      </c>
      <c r="E21" s="15">
        <f>SUM(E19:E20)</f>
        <v>8</v>
      </c>
      <c r="F21" s="15"/>
      <c r="G21" s="15"/>
      <c r="H21" s="15"/>
      <c r="I21" s="15"/>
      <c r="J21" s="15"/>
      <c r="K21" s="15"/>
      <c r="L21" s="15"/>
      <c r="M21" s="15"/>
      <c r="N21" s="15"/>
      <c r="O21" s="18"/>
      <c r="P21" s="19">
        <f t="shared" si="0"/>
        <v>10</v>
      </c>
      <c r="Q21" s="8"/>
    </row>
    <row r="22" spans="1:17" ht="23.25" customHeight="1" x14ac:dyDescent="0.25">
      <c r="A22" s="99"/>
      <c r="B22" s="98" t="s">
        <v>10</v>
      </c>
      <c r="C22" s="12" t="s">
        <v>4</v>
      </c>
      <c r="D22" s="13">
        <v>82</v>
      </c>
      <c r="E22" s="13">
        <v>113</v>
      </c>
      <c r="F22" s="13"/>
      <c r="G22" s="13"/>
      <c r="H22" s="13"/>
      <c r="I22" s="13"/>
      <c r="J22" s="13"/>
      <c r="K22" s="13"/>
      <c r="L22" s="13"/>
      <c r="M22" s="13"/>
      <c r="N22" s="13"/>
      <c r="O22" s="20"/>
      <c r="P22" s="17">
        <f t="shared" si="0"/>
        <v>195</v>
      </c>
      <c r="Q22" s="8"/>
    </row>
    <row r="23" spans="1:17" ht="23.25" customHeight="1" x14ac:dyDescent="0.25">
      <c r="A23" s="99"/>
      <c r="B23" s="98"/>
      <c r="C23" s="12" t="s">
        <v>5</v>
      </c>
      <c r="D23" s="13">
        <v>0</v>
      </c>
      <c r="E23" s="13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20"/>
      <c r="P23" s="17">
        <f t="shared" si="0"/>
        <v>0</v>
      </c>
      <c r="Q23" s="8"/>
    </row>
    <row r="24" spans="1:17" ht="23.25" customHeight="1" x14ac:dyDescent="0.25">
      <c r="A24" s="99"/>
      <c r="B24" s="98"/>
      <c r="C24" s="14" t="s">
        <v>2</v>
      </c>
      <c r="D24" s="15">
        <f t="shared" ref="D24" si="5">SUM(D22:D23)</f>
        <v>82</v>
      </c>
      <c r="E24" s="15">
        <f>SUM(E22:E23)</f>
        <v>113</v>
      </c>
      <c r="F24" s="15"/>
      <c r="G24" s="15"/>
      <c r="H24" s="15"/>
      <c r="I24" s="15"/>
      <c r="J24" s="15"/>
      <c r="K24" s="15"/>
      <c r="L24" s="15"/>
      <c r="M24" s="15"/>
      <c r="N24" s="15"/>
      <c r="O24" s="18"/>
      <c r="P24" s="19">
        <f t="shared" si="0"/>
        <v>195</v>
      </c>
      <c r="Q24" s="8"/>
    </row>
    <row r="25" spans="1:17" ht="23.25" customHeight="1" x14ac:dyDescent="0.25">
      <c r="A25" s="99"/>
      <c r="B25" s="98" t="s">
        <v>11</v>
      </c>
      <c r="C25" s="12" t="s">
        <v>4</v>
      </c>
      <c r="D25" s="13">
        <v>0</v>
      </c>
      <c r="E25" s="13">
        <v>0</v>
      </c>
      <c r="F25" s="13"/>
      <c r="G25" s="13"/>
      <c r="H25" s="13"/>
      <c r="I25" s="13"/>
      <c r="J25" s="13"/>
      <c r="K25" s="13"/>
      <c r="L25" s="13"/>
      <c r="M25" s="13"/>
      <c r="N25" s="13"/>
      <c r="O25" s="20"/>
      <c r="P25" s="17">
        <f t="shared" si="0"/>
        <v>0</v>
      </c>
      <c r="Q25" s="8"/>
    </row>
    <row r="26" spans="1:17" ht="23.25" customHeight="1" x14ac:dyDescent="0.25">
      <c r="A26" s="99"/>
      <c r="B26" s="98"/>
      <c r="C26" s="12" t="s">
        <v>5</v>
      </c>
      <c r="D26" s="13">
        <v>11</v>
      </c>
      <c r="E26" s="13">
        <v>0</v>
      </c>
      <c r="F26" s="13"/>
      <c r="G26" s="13"/>
      <c r="H26" s="13"/>
      <c r="I26" s="13"/>
      <c r="J26" s="13"/>
      <c r="K26" s="13"/>
      <c r="L26" s="13"/>
      <c r="M26" s="13"/>
      <c r="N26" s="13"/>
      <c r="O26" s="20"/>
      <c r="P26" s="17">
        <f t="shared" si="0"/>
        <v>11</v>
      </c>
      <c r="Q26" s="8"/>
    </row>
    <row r="27" spans="1:17" ht="23.25" customHeight="1" x14ac:dyDescent="0.25">
      <c r="A27" s="99"/>
      <c r="B27" s="98"/>
      <c r="C27" s="14" t="s">
        <v>2</v>
      </c>
      <c r="D27" s="15">
        <f t="shared" ref="D27" si="6">SUM(D25:D26)</f>
        <v>11</v>
      </c>
      <c r="E27" s="15">
        <f>SUM(E25:E26)</f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8"/>
      <c r="P27" s="19">
        <f t="shared" si="0"/>
        <v>11</v>
      </c>
      <c r="Q27" s="8"/>
    </row>
    <row r="28" spans="1:17" ht="23.25" customHeight="1" x14ac:dyDescent="0.25">
      <c r="A28" s="99"/>
      <c r="B28" s="102" t="s">
        <v>12</v>
      </c>
      <c r="C28" s="12" t="s">
        <v>4</v>
      </c>
      <c r="D28" s="13">
        <v>0</v>
      </c>
      <c r="E28" s="13">
        <v>6</v>
      </c>
      <c r="F28" s="13"/>
      <c r="G28" s="13"/>
      <c r="H28" s="13"/>
      <c r="I28" s="13"/>
      <c r="J28" s="13"/>
      <c r="K28" s="13"/>
      <c r="L28" s="13"/>
      <c r="M28" s="13"/>
      <c r="N28" s="13"/>
      <c r="O28" s="20"/>
      <c r="P28" s="17">
        <f t="shared" si="0"/>
        <v>6</v>
      </c>
      <c r="Q28" s="8"/>
    </row>
    <row r="29" spans="1:17" ht="23.25" customHeight="1" x14ac:dyDescent="0.25">
      <c r="A29" s="99"/>
      <c r="B29" s="102"/>
      <c r="C29" s="12" t="s">
        <v>5</v>
      </c>
      <c r="D29" s="13">
        <v>18</v>
      </c>
      <c r="E29" s="13">
        <v>18</v>
      </c>
      <c r="F29" s="13"/>
      <c r="G29" s="13"/>
      <c r="H29" s="13"/>
      <c r="I29" s="13"/>
      <c r="J29" s="13"/>
      <c r="K29" s="13"/>
      <c r="L29" s="13"/>
      <c r="M29" s="13"/>
      <c r="N29" s="13"/>
      <c r="O29" s="20"/>
      <c r="P29" s="17">
        <f t="shared" si="0"/>
        <v>36</v>
      </c>
      <c r="Q29" s="8"/>
    </row>
    <row r="30" spans="1:17" ht="23.25" customHeight="1" x14ac:dyDescent="0.25">
      <c r="A30" s="99"/>
      <c r="B30" s="102"/>
      <c r="C30" s="25" t="s">
        <v>2</v>
      </c>
      <c r="D30" s="26">
        <f t="shared" ref="D30" si="7">SUM(D28:D29)</f>
        <v>18</v>
      </c>
      <c r="E30" s="26">
        <f>SUM(E28:E29)</f>
        <v>24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  <c r="P30" s="28">
        <f t="shared" si="0"/>
        <v>42</v>
      </c>
      <c r="Q30" s="8"/>
    </row>
    <row r="31" spans="1:17" ht="23.25" customHeight="1" x14ac:dyDescent="0.25">
      <c r="A31" s="99"/>
      <c r="B31" s="103" t="s">
        <v>13</v>
      </c>
      <c r="C31" s="103"/>
      <c r="D31" s="29">
        <f t="shared" ref="D31:E31" si="8">D21+D24+D27+D30</f>
        <v>113</v>
      </c>
      <c r="E31" s="29">
        <f t="shared" si="8"/>
        <v>145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f t="shared" si="0"/>
        <v>258</v>
      </c>
      <c r="Q31" s="8"/>
    </row>
    <row r="32" spans="1:17" hidden="1" x14ac:dyDescent="0.25">
      <c r="A32" s="32"/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8"/>
    </row>
    <row r="33" spans="1:17" ht="15.75" hidden="1" x14ac:dyDescent="0.25">
      <c r="A33" s="36"/>
      <c r="B33" s="37" t="s">
        <v>14</v>
      </c>
      <c r="C33" s="38"/>
      <c r="D33" s="39">
        <f>'[1]GERAL '!B13-[1]UTI!B13</f>
        <v>580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0"/>
      <c r="P33" s="41">
        <f>SUM(D33:N33)</f>
        <v>580</v>
      </c>
      <c r="Q33" s="42"/>
    </row>
    <row r="34" spans="1:17" ht="15.75" hidden="1" x14ac:dyDescent="0.25">
      <c r="A34" s="36"/>
      <c r="B34" s="43" t="s">
        <v>15</v>
      </c>
      <c r="C34" s="44"/>
      <c r="D34" s="45">
        <f>'[1]GERAL '!B14-[1]UTI!B14</f>
        <v>580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6"/>
      <c r="P34" s="47">
        <f>SUM(D34:N34)</f>
        <v>580</v>
      </c>
      <c r="Q34" s="42"/>
    </row>
    <row r="35" spans="1:17" ht="15.75" hidden="1" x14ac:dyDescent="0.25">
      <c r="A35" s="36"/>
      <c r="B35" s="48" t="s">
        <v>16</v>
      </c>
      <c r="C35" s="49"/>
      <c r="D35" s="45">
        <f>'[1]GERAL '!B15-[1]UTI!B15</f>
        <v>48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6"/>
      <c r="P35" s="47">
        <f>SUM(D35:N35)</f>
        <v>48</v>
      </c>
      <c r="Q35" s="50"/>
    </row>
    <row r="36" spans="1:17" ht="15.75" hidden="1" x14ac:dyDescent="0.25">
      <c r="A36" s="36"/>
      <c r="B36" s="51" t="s">
        <v>17</v>
      </c>
      <c r="C36" s="52"/>
      <c r="D36" s="53">
        <f>[1]UTI!B22</f>
        <v>8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  <c r="P36" s="55">
        <f>SUM(D36:N36)</f>
        <v>8</v>
      </c>
      <c r="Q36" s="42"/>
    </row>
    <row r="37" spans="1:17" ht="21" customHeight="1" x14ac:dyDescent="0.25">
      <c r="A37" s="105" t="s">
        <v>18</v>
      </c>
      <c r="B37" s="105"/>
      <c r="C37" s="56" t="s">
        <v>4</v>
      </c>
      <c r="D37" s="57">
        <v>1670</v>
      </c>
      <c r="E37" s="57">
        <v>2520</v>
      </c>
      <c r="F37" s="57"/>
      <c r="G37" s="57"/>
      <c r="H37" s="57"/>
      <c r="I37" s="57"/>
      <c r="J37" s="57"/>
      <c r="K37" s="57"/>
      <c r="L37" s="57"/>
      <c r="M37" s="57"/>
      <c r="N37" s="57"/>
      <c r="O37" s="58"/>
      <c r="P37" s="59">
        <f>SUM(D37:O37)</f>
        <v>4190</v>
      </c>
      <c r="Q37" s="42"/>
    </row>
    <row r="38" spans="1:17" ht="21" customHeight="1" x14ac:dyDescent="0.25">
      <c r="A38" s="105"/>
      <c r="B38" s="105"/>
      <c r="C38" s="60" t="s">
        <v>5</v>
      </c>
      <c r="D38" s="61">
        <v>789</v>
      </c>
      <c r="E38" s="61">
        <v>705</v>
      </c>
      <c r="F38" s="61"/>
      <c r="G38" s="61"/>
      <c r="H38" s="61"/>
      <c r="I38" s="61"/>
      <c r="J38" s="61"/>
      <c r="K38" s="61"/>
      <c r="L38" s="61"/>
      <c r="M38" s="61"/>
      <c r="N38" s="61"/>
      <c r="O38" s="62"/>
      <c r="P38" s="63">
        <f>SUM(D38:O38)</f>
        <v>1494</v>
      </c>
      <c r="Q38" s="42"/>
    </row>
    <row r="39" spans="1:17" ht="21" customHeight="1" x14ac:dyDescent="0.25">
      <c r="A39" s="105"/>
      <c r="B39" s="105"/>
      <c r="C39" s="64" t="s">
        <v>2</v>
      </c>
      <c r="D39" s="65">
        <f t="shared" ref="D39" si="9">SUM(D37:D38)</f>
        <v>2459</v>
      </c>
      <c r="E39" s="65">
        <f>SUM(E37:E38)</f>
        <v>3225</v>
      </c>
      <c r="F39" s="65"/>
      <c r="G39" s="65"/>
      <c r="H39" s="65"/>
      <c r="I39" s="65"/>
      <c r="J39" s="65"/>
      <c r="K39" s="65"/>
      <c r="L39" s="65"/>
      <c r="M39" s="65"/>
      <c r="N39" s="65"/>
      <c r="O39" s="66"/>
      <c r="P39" s="67">
        <f>SUM(D39:O39)</f>
        <v>5684</v>
      </c>
      <c r="Q39" s="42"/>
    </row>
    <row r="40" spans="1:17" ht="21" customHeight="1" x14ac:dyDescent="0.25">
      <c r="A40" s="104" t="s">
        <v>19</v>
      </c>
      <c r="B40" s="104"/>
      <c r="C40" s="68" t="s">
        <v>4</v>
      </c>
      <c r="D40" s="69">
        <v>0.29899999999999999</v>
      </c>
      <c r="E40" s="69">
        <v>0.5</v>
      </c>
      <c r="F40" s="69"/>
      <c r="G40" s="69"/>
      <c r="H40" s="69"/>
      <c r="I40" s="69"/>
      <c r="J40" s="69"/>
      <c r="K40" s="69"/>
      <c r="L40" s="69"/>
      <c r="M40" s="69"/>
      <c r="N40" s="69"/>
      <c r="O40" s="70"/>
      <c r="P40" s="69">
        <v>0.39500000000000002</v>
      </c>
      <c r="Q40" s="42"/>
    </row>
    <row r="41" spans="1:17" ht="21" customHeight="1" x14ac:dyDescent="0.25">
      <c r="A41" s="104"/>
      <c r="B41" s="104"/>
      <c r="C41" s="68" t="s">
        <v>5</v>
      </c>
      <c r="D41" s="69">
        <v>0.84799999999999998</v>
      </c>
      <c r="E41" s="69">
        <v>0.83899999999999997</v>
      </c>
      <c r="F41" s="69"/>
      <c r="G41" s="69"/>
      <c r="H41" s="69"/>
      <c r="I41" s="69"/>
      <c r="J41" s="69"/>
      <c r="K41" s="69"/>
      <c r="L41" s="69"/>
      <c r="M41" s="69"/>
      <c r="N41" s="69"/>
      <c r="O41" s="70"/>
      <c r="P41" s="69">
        <v>0.84399999999999997</v>
      </c>
      <c r="Q41" s="42"/>
    </row>
    <row r="42" spans="1:17" ht="21" customHeight="1" x14ac:dyDescent="0.25">
      <c r="A42" s="104"/>
      <c r="B42" s="104"/>
      <c r="C42" s="64" t="s">
        <v>2</v>
      </c>
      <c r="D42" s="71">
        <v>0.378</v>
      </c>
      <c r="E42" s="71">
        <v>0.54800000000000004</v>
      </c>
      <c r="F42" s="71"/>
      <c r="G42" s="71"/>
      <c r="H42" s="71"/>
      <c r="I42" s="71"/>
      <c r="J42" s="71"/>
      <c r="K42" s="71"/>
      <c r="L42" s="71"/>
      <c r="M42" s="71"/>
      <c r="N42" s="71"/>
      <c r="O42" s="72"/>
      <c r="P42" s="71">
        <v>0.45900000000000002</v>
      </c>
      <c r="Q42" s="42"/>
    </row>
    <row r="43" spans="1:17" ht="26.25" customHeight="1" x14ac:dyDescent="0.25">
      <c r="A43" s="104" t="s">
        <v>20</v>
      </c>
      <c r="B43" s="104"/>
      <c r="C43" s="68" t="s">
        <v>4</v>
      </c>
      <c r="D43" s="73">
        <v>13.7</v>
      </c>
      <c r="E43" s="73">
        <v>15.7</v>
      </c>
      <c r="F43" s="73"/>
      <c r="G43" s="73"/>
      <c r="H43" s="73"/>
      <c r="I43" s="73"/>
      <c r="J43" s="73"/>
      <c r="K43" s="73"/>
      <c r="L43" s="73"/>
      <c r="M43" s="73"/>
      <c r="N43" s="73"/>
      <c r="O43" s="74"/>
      <c r="P43" s="73">
        <v>14.8</v>
      </c>
      <c r="Q43" s="42"/>
    </row>
    <row r="44" spans="1:17" ht="26.25" customHeight="1" x14ac:dyDescent="0.25">
      <c r="A44" s="104"/>
      <c r="B44" s="104"/>
      <c r="C44" s="68" t="s">
        <v>5</v>
      </c>
      <c r="D44" s="73">
        <v>7.2</v>
      </c>
      <c r="E44" s="73">
        <v>6.7</v>
      </c>
      <c r="F44" s="73"/>
      <c r="G44" s="73"/>
      <c r="H44" s="73"/>
      <c r="I44" s="73"/>
      <c r="J44" s="73"/>
      <c r="K44" s="73"/>
      <c r="L44" s="73"/>
      <c r="M44" s="73"/>
      <c r="N44" s="73"/>
      <c r="O44" s="74"/>
      <c r="P44" s="73">
        <v>6.9</v>
      </c>
      <c r="Q44" s="42"/>
    </row>
    <row r="45" spans="1:17" ht="26.25" customHeight="1" x14ac:dyDescent="0.25">
      <c r="A45" s="104"/>
      <c r="B45" s="104"/>
      <c r="C45" s="64" t="s">
        <v>2</v>
      </c>
      <c r="D45" s="75">
        <v>21.8</v>
      </c>
      <c r="E45" s="75">
        <v>22.2</v>
      </c>
      <c r="F45" s="75"/>
      <c r="G45" s="75"/>
      <c r="H45" s="75"/>
      <c r="I45" s="75"/>
      <c r="J45" s="75"/>
      <c r="K45" s="75"/>
      <c r="L45" s="75"/>
      <c r="M45" s="75"/>
      <c r="N45" s="75"/>
      <c r="O45" s="76"/>
      <c r="P45" s="75">
        <v>21.8</v>
      </c>
      <c r="Q45" s="42"/>
    </row>
    <row r="46" spans="1:17" ht="26.25" hidden="1" customHeight="1" x14ac:dyDescent="0.25">
      <c r="A46" s="77"/>
      <c r="B46" s="78" t="s">
        <v>10</v>
      </c>
      <c r="C46" s="79"/>
      <c r="D46" s="39">
        <f>'[1]GERAL '!B20-[1]UTI!B20</f>
        <v>19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/>
      <c r="P46" s="39" t="e">
        <f>'[1]GERAL '!N20-[1]UTI!N20</f>
        <v>#REF!</v>
      </c>
      <c r="Q46" s="42"/>
    </row>
    <row r="47" spans="1:17" ht="26.25" hidden="1" customHeight="1" x14ac:dyDescent="0.25">
      <c r="A47" s="77"/>
      <c r="B47" s="78" t="s">
        <v>21</v>
      </c>
      <c r="C47" s="80"/>
      <c r="D47" s="45">
        <f>'[1]GERAL '!B21-[1]UTI!B21</f>
        <v>0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6"/>
      <c r="P47" s="45" t="e">
        <f>'[1]GERAL '!N21-[1]UTI!N21</f>
        <v>#REF!</v>
      </c>
      <c r="Q47" s="42"/>
    </row>
    <row r="48" spans="1:17" ht="26.25" hidden="1" customHeight="1" x14ac:dyDescent="0.25">
      <c r="A48" s="77"/>
      <c r="B48" s="78" t="s">
        <v>22</v>
      </c>
      <c r="C48" s="80"/>
      <c r="D48" s="45">
        <f>[1]UTI!B16</f>
        <v>16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6"/>
      <c r="P48" s="45" t="e">
        <f>[1]UTI!N16</f>
        <v>#REF!</v>
      </c>
      <c r="Q48" s="42"/>
    </row>
    <row r="49" spans="1:17" ht="26.25" hidden="1" customHeight="1" x14ac:dyDescent="0.25">
      <c r="A49" s="77"/>
      <c r="B49" s="78" t="s">
        <v>23</v>
      </c>
      <c r="C49" s="80"/>
      <c r="D49" s="45">
        <f>'[1]GERAL '!B23-[1]UTI!B23</f>
        <v>0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6"/>
      <c r="P49" s="45" t="e">
        <f>'[1]GERAL '!N23-[1]UTI!N23</f>
        <v>#REF!</v>
      </c>
      <c r="Q49" s="42"/>
    </row>
    <row r="50" spans="1:17" ht="26.25" hidden="1" customHeight="1" x14ac:dyDescent="0.25">
      <c r="A50" s="77"/>
      <c r="B50" s="78" t="s">
        <v>24</v>
      </c>
      <c r="C50" s="80"/>
      <c r="D50" s="45">
        <f>'[1]GERAL '!B24-[1]UTI!B24</f>
        <v>0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6"/>
      <c r="P50" s="45" t="e">
        <f>'[1]GERAL '!N24-[1]UTI!N24</f>
        <v>#REF!</v>
      </c>
      <c r="Q50" s="42"/>
    </row>
    <row r="51" spans="1:17" ht="26.25" hidden="1" customHeight="1" x14ac:dyDescent="0.25">
      <c r="A51" s="77"/>
      <c r="B51" s="78" t="s">
        <v>25</v>
      </c>
      <c r="C51" s="80"/>
      <c r="D51" s="45">
        <f t="shared" ref="D51" si="10">D50+D49</f>
        <v>0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6"/>
      <c r="P51" s="45" t="e">
        <f t="shared" ref="P51" si="11">P50+P49</f>
        <v>#REF!</v>
      </c>
      <c r="Q51" s="42"/>
    </row>
    <row r="52" spans="1:17" ht="26.25" hidden="1" customHeight="1" x14ac:dyDescent="0.25">
      <c r="A52" s="81"/>
      <c r="B52" s="82" t="s">
        <v>26</v>
      </c>
      <c r="C52" s="83"/>
      <c r="D52" s="84">
        <f t="shared" ref="D52" si="12">D46+D47+D49+D50+D48</f>
        <v>35</v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5"/>
      <c r="P52" s="84" t="e">
        <f t="shared" ref="P52" si="13">P46+P47+P49+P50+P48</f>
        <v>#REF!</v>
      </c>
      <c r="Q52" s="42"/>
    </row>
    <row r="53" spans="1:17" ht="26.25" customHeight="1" x14ac:dyDescent="0.25">
      <c r="A53" s="105" t="s">
        <v>27</v>
      </c>
      <c r="B53" s="105"/>
      <c r="C53" s="68" t="s">
        <v>4</v>
      </c>
      <c r="D53" s="86">
        <v>0.09</v>
      </c>
      <c r="E53" s="86">
        <v>3.6999999999999998E-2</v>
      </c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>
        <v>0.06</v>
      </c>
      <c r="Q53" s="42"/>
    </row>
    <row r="54" spans="1:17" ht="26.25" customHeight="1" x14ac:dyDescent="0.25">
      <c r="A54" s="105"/>
      <c r="B54" s="105"/>
      <c r="C54" s="68" t="s">
        <v>5</v>
      </c>
      <c r="D54" s="86">
        <v>0.16500000000000001</v>
      </c>
      <c r="E54" s="86">
        <v>0.17</v>
      </c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>
        <v>0.16700000000000001</v>
      </c>
      <c r="Q54" s="42"/>
    </row>
    <row r="55" spans="1:17" ht="26.25" customHeight="1" x14ac:dyDescent="0.25">
      <c r="A55" s="105"/>
      <c r="B55" s="105"/>
      <c r="C55" s="64" t="s">
        <v>2</v>
      </c>
      <c r="D55" s="71">
        <v>0.25700000000000001</v>
      </c>
      <c r="E55" s="71">
        <v>0.16600000000000001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>
        <v>0.20499999999999999</v>
      </c>
      <c r="Q55" s="42"/>
    </row>
    <row r="56" spans="1:17" ht="26.25" customHeight="1" x14ac:dyDescent="0.25">
      <c r="A56" s="104" t="s">
        <v>28</v>
      </c>
      <c r="B56" s="104"/>
      <c r="C56" s="68" t="s">
        <v>4</v>
      </c>
      <c r="D56" s="87">
        <v>0.02</v>
      </c>
      <c r="E56" s="87">
        <v>0.03</v>
      </c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>
        <v>0.03</v>
      </c>
      <c r="Q56" s="42"/>
    </row>
    <row r="57" spans="1:17" ht="26.25" customHeight="1" x14ac:dyDescent="0.25">
      <c r="A57" s="104"/>
      <c r="B57" s="104"/>
      <c r="C57" s="68" t="s">
        <v>5</v>
      </c>
      <c r="D57" s="87">
        <v>0.12</v>
      </c>
      <c r="E57" s="87">
        <v>0.13</v>
      </c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>
        <v>0.12</v>
      </c>
      <c r="Q57" s="42"/>
    </row>
    <row r="58" spans="1:17" ht="26.25" customHeight="1" x14ac:dyDescent="0.25">
      <c r="A58" s="104"/>
      <c r="B58" s="104"/>
      <c r="C58" s="64" t="s">
        <v>2</v>
      </c>
      <c r="D58" s="88">
        <v>0.02</v>
      </c>
      <c r="E58" s="88">
        <v>0.02</v>
      </c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>
        <v>0.02</v>
      </c>
      <c r="Q58" s="42"/>
    </row>
    <row r="59" spans="1:17" ht="26.25" customHeight="1" x14ac:dyDescent="0.25">
      <c r="A59" s="104" t="s">
        <v>29</v>
      </c>
      <c r="B59" s="104"/>
      <c r="C59" s="68" t="s">
        <v>4</v>
      </c>
      <c r="D59" s="87">
        <v>32.5</v>
      </c>
      <c r="E59" s="87">
        <v>15.65</v>
      </c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>
        <v>22.72</v>
      </c>
      <c r="Q59" s="42"/>
    </row>
    <row r="60" spans="1:17" ht="26.25" customHeight="1" x14ac:dyDescent="0.25">
      <c r="A60" s="104"/>
      <c r="B60" s="104"/>
      <c r="C60" s="68" t="s">
        <v>5</v>
      </c>
      <c r="D60" s="89">
        <v>1.29</v>
      </c>
      <c r="E60" s="89">
        <v>1.27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>
        <v>1.28</v>
      </c>
      <c r="Q60" s="42"/>
    </row>
    <row r="61" spans="1:17" ht="26.25" customHeight="1" x14ac:dyDescent="0.25">
      <c r="A61" s="104"/>
      <c r="B61" s="104"/>
      <c r="C61" s="90" t="s">
        <v>2</v>
      </c>
      <c r="D61" s="91">
        <v>35.85</v>
      </c>
      <c r="E61" s="91">
        <v>18.309999999999999</v>
      </c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>
        <v>25.99</v>
      </c>
      <c r="Q61" s="42"/>
    </row>
    <row r="63" spans="1:17" x14ac:dyDescent="0.25">
      <c r="A63" t="s">
        <v>30</v>
      </c>
    </row>
  </sheetData>
  <mergeCells count="22">
    <mergeCell ref="A59:B61"/>
    <mergeCell ref="A37:B39"/>
    <mergeCell ref="A40:B42"/>
    <mergeCell ref="A43:B45"/>
    <mergeCell ref="A53:B55"/>
    <mergeCell ref="A56:B58"/>
    <mergeCell ref="A13:A18"/>
    <mergeCell ref="B13:B15"/>
    <mergeCell ref="B16:B18"/>
    <mergeCell ref="A19:A31"/>
    <mergeCell ref="B19:B21"/>
    <mergeCell ref="B22:B24"/>
    <mergeCell ref="B25:B27"/>
    <mergeCell ref="B28:B30"/>
    <mergeCell ref="B31:C31"/>
    <mergeCell ref="A1:P1"/>
    <mergeCell ref="A2:P4"/>
    <mergeCell ref="B5:D5"/>
    <mergeCell ref="A6:C6"/>
    <mergeCell ref="A7:A12"/>
    <mergeCell ref="B7:B9"/>
    <mergeCell ref="B10:B12"/>
  </mergeCells>
  <phoneticPr fontId="9" type="noConversion"/>
  <pageMargins left="0.51180555555555496" right="0.51180555555555496" top="0.78749999999999998" bottom="0.78749999999999998" header="0.51180555555555496" footer="0.51180555555555496"/>
  <pageSetup paperSize="9" scale="4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Relatorio Estatístico Mensal</vt:lpstr>
      <vt:lpstr>'Relatorio Estatístico Mensal'!Area_de_impressao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Regilene Pereira Capel</dc:creator>
  <dc:description/>
  <cp:lastModifiedBy>Regilene Pereira Capel</cp:lastModifiedBy>
  <cp:revision>0</cp:revision>
  <cp:lastPrinted>2021-11-30T20:24:34Z</cp:lastPrinted>
  <dcterms:created xsi:type="dcterms:W3CDTF">2021-11-30T20:10:40Z</dcterms:created>
  <dcterms:modified xsi:type="dcterms:W3CDTF">2023-03-10T14:16:28Z</dcterms:modified>
  <dc:language>pt-BR</dc:language>
</cp:coreProperties>
</file>